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C13E7C4-556E-4674-AE91-B52D6795F1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1" r:id="rId1"/>
  </sheets>
  <definedNames>
    <definedName name="_xlnm.Print_Area" localSheetId="0">'MYP, MSS'!$B$1:$AB$31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9" i="1" l="1"/>
  <c r="AQ19" i="1"/>
  <c r="AP19" i="1"/>
  <c r="AO19" i="1"/>
  <c r="AN19" i="1"/>
  <c r="AM19" i="1"/>
  <c r="AG19" i="1"/>
  <c r="AE19" i="1"/>
  <c r="I24" i="1" s="1"/>
  <c r="AD19" i="1"/>
  <c r="AC19" i="1"/>
  <c r="G24" i="1" s="1"/>
  <c r="AB19" i="1"/>
  <c r="AA19" i="1"/>
  <c r="E24" i="1" s="1"/>
  <c r="W19" i="1"/>
  <c r="U19" i="1"/>
  <c r="T19" i="1"/>
  <c r="S19" i="1"/>
  <c r="R19" i="1"/>
  <c r="Q19" i="1"/>
  <c r="K19" i="1"/>
  <c r="I19" i="1"/>
  <c r="I23" i="1" s="1"/>
  <c r="I25" i="1" s="1"/>
  <c r="H19" i="1"/>
  <c r="H23" i="1" s="1"/>
  <c r="G19" i="1"/>
  <c r="G23" i="1" s="1"/>
  <c r="G25" i="1" s="1"/>
  <c r="F19" i="1"/>
  <c r="F23" i="1" s="1"/>
  <c r="E19" i="1"/>
  <c r="E23" i="1" s="1"/>
  <c r="E25" i="1" s="1"/>
  <c r="V19" i="1" l="1"/>
  <c r="AR19" i="1"/>
  <c r="J19" i="1"/>
  <c r="M23" i="1"/>
  <c r="N23" i="1"/>
  <c r="L23" i="1"/>
  <c r="K23" i="1"/>
  <c r="O23" i="1"/>
  <c r="K24" i="1"/>
  <c r="J24" i="1" s="1"/>
  <c r="F24" i="1"/>
  <c r="L24" i="1" s="1"/>
  <c r="H24" i="1"/>
  <c r="O25" i="1"/>
  <c r="O24" i="1"/>
  <c r="AF19" i="1"/>
  <c r="N24" i="1" l="1"/>
  <c r="J23" i="1"/>
  <c r="K25" i="1"/>
  <c r="J25" i="1" s="1"/>
  <c r="M24" i="1"/>
  <c r="H25" i="1"/>
  <c r="M25" i="1" s="1"/>
  <c r="F25" i="1"/>
  <c r="L25" i="1" l="1"/>
  <c r="N25" i="1"/>
</calcChain>
</file>

<file path=xl/sharedStrings.xml><?xml version="1.0" encoding="utf-8"?>
<sst xmlns="http://schemas.openxmlformats.org/spreadsheetml/2006/main" count="108" uniqueCount="48">
  <si>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</si>
  <si>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</si>
  <si>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</si>
  <si>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</si>
  <si>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</si>
  <si>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</si>
  <si>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</si>
  <si>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</si>
  <si>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</si>
  <si>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</si>
  <si>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</si>
  <si>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</si>
  <si>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</si>
  <si>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</si>
  <si>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</si>
  <si>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8.</t>
  </si>
  <si>
    <t>1.</t>
  </si>
  <si>
    <t>7.</t>
  </si>
  <si>
    <t>Ville Rauhala</t>
  </si>
  <si>
    <t>23.8.1991   Ilmajoki</t>
  </si>
  <si>
    <t>KoU = Koskenkorvan Urheilijat  (1945),  kasvattajaseura</t>
  </si>
  <si>
    <t>KoU  2</t>
  </si>
  <si>
    <t>Lohi</t>
  </si>
  <si>
    <t>Lohi = Jyväskylän Lohi  (1924)</t>
  </si>
  <si>
    <t>6.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</si>
  <si>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</si>
  <si>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</si>
  <si>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</si>
  <si>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</si>
  <si>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</si>
  <si>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</si>
  <si>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</si>
  <si>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</si>
  <si>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</si>
  <si>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</si>
  <si>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</si>
  <si>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LieKi = Lievestuoreen Kisa  (1927)</t>
  </si>
  <si>
    <t>9.</t>
  </si>
  <si>
    <t>5.</t>
  </si>
  <si>
    <t>10.</t>
  </si>
  <si>
    <t>LieKi</t>
  </si>
  <si>
    <t>Jalas = Jalasjärven Jalas  (1914)</t>
  </si>
  <si>
    <t>Jalas</t>
  </si>
  <si>
    <t>Kiri Jun</t>
  </si>
  <si>
    <t>Kiri Jun = Jyväskylän Kiri&amp;Kirittäret Juniorit  (1996)</t>
  </si>
  <si>
    <t>4.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</si>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</sst>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2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13</v>
      </c>
      <c r="C2" s="31"/>
      <c r="D2" s="32"/>
      <c r="E2" s="10" t="s">
        <v>7</v>
      </c>
      <c r="F2" s="25"/>
      <c r="G2" s="25"/>
      <c r="H2" s="25"/>
      <c r="I2" s="33"/>
      <c r="J2" s="11"/>
      <c r="K2" s="34"/>
      <c r="L2" s="21" t="s">
        <v>26</v>
      </c>
      <c r="M2" s="25"/>
      <c r="N2" s="25"/>
      <c r="O2" s="35"/>
      <c r="P2" s="8"/>
      <c r="Q2" s="21" t="s">
        <v>27</v>
      </c>
      <c r="R2" s="25"/>
      <c r="S2" s="25"/>
      <c r="T2" s="25"/>
      <c r="U2" s="33"/>
      <c r="V2" s="35"/>
      <c r="W2" s="8"/>
      <c r="X2" s="36" t="s">
        <v>28</v>
      </c>
      <c r="Y2" s="37"/>
      <c r="Z2" s="38"/>
      <c r="AA2" s="10" t="s">
        <v>7</v>
      </c>
      <c r="AB2" s="25"/>
      <c r="AC2" s="25"/>
      <c r="AD2" s="25"/>
      <c r="AE2" s="33"/>
      <c r="AF2" s="11"/>
      <c r="AG2" s="34"/>
      <c r="AH2" s="21" t="s">
        <v>29</v>
      </c>
      <c r="AI2" s="25"/>
      <c r="AJ2" s="25"/>
      <c r="AK2" s="35"/>
      <c r="AL2" s="8"/>
      <c r="AM2" s="21" t="s">
        <v>27</v>
      </c>
      <c r="AN2" s="25"/>
      <c r="AO2" s="25"/>
      <c r="AP2" s="25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2009</v>
      </c>
      <c r="Y4" s="16" t="s">
        <v>24</v>
      </c>
      <c r="Z4" s="1" t="s">
        <v>21</v>
      </c>
      <c r="AA4" s="16">
        <v>16</v>
      </c>
      <c r="AB4" s="16">
        <v>2</v>
      </c>
      <c r="AC4" s="16">
        <v>12</v>
      </c>
      <c r="AD4" s="16">
        <v>11</v>
      </c>
      <c r="AE4" s="16">
        <v>37</v>
      </c>
      <c r="AF4" s="24">
        <v>0.50680000000000003</v>
      </c>
      <c r="AG4" s="12">
        <v>73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2010</v>
      </c>
      <c r="Y5" s="16" t="s">
        <v>17</v>
      </c>
      <c r="Z5" s="1" t="s">
        <v>21</v>
      </c>
      <c r="AA5" s="16">
        <v>15</v>
      </c>
      <c r="AB5" s="16">
        <v>1</v>
      </c>
      <c r="AC5" s="16">
        <v>16</v>
      </c>
      <c r="AD5" s="16">
        <v>8</v>
      </c>
      <c r="AE5" s="16">
        <v>50</v>
      </c>
      <c r="AF5" s="24">
        <v>0.59519999999999995</v>
      </c>
      <c r="AG5" s="12">
        <v>84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0"/>
      <c r="K6" s="15"/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>
        <v>2011</v>
      </c>
      <c r="Y6" s="16" t="s">
        <v>24</v>
      </c>
      <c r="Z6" s="1" t="s">
        <v>21</v>
      </c>
      <c r="AA6" s="16">
        <v>7</v>
      </c>
      <c r="AB6" s="16">
        <v>0</v>
      </c>
      <c r="AC6" s="16">
        <v>7</v>
      </c>
      <c r="AD6" s="16">
        <v>3</v>
      </c>
      <c r="AE6" s="16">
        <v>24</v>
      </c>
      <c r="AF6" s="24">
        <v>0.55810000000000004</v>
      </c>
      <c r="AG6" s="12">
        <v>43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0"/>
      <c r="K7" s="15"/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>
        <v>2012</v>
      </c>
      <c r="Y7" s="16" t="s">
        <v>25</v>
      </c>
      <c r="Z7" s="1" t="s">
        <v>21</v>
      </c>
      <c r="AA7" s="16">
        <v>15</v>
      </c>
      <c r="AB7" s="16">
        <v>3</v>
      </c>
      <c r="AC7" s="16">
        <v>19</v>
      </c>
      <c r="AD7" s="16">
        <v>11</v>
      </c>
      <c r="AE7" s="16">
        <v>58</v>
      </c>
      <c r="AF7" s="24">
        <v>0.63039999999999996</v>
      </c>
      <c r="AG7" s="12">
        <v>92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0</v>
      </c>
      <c r="AP7" s="16">
        <v>2</v>
      </c>
      <c r="AQ7" s="16">
        <v>7</v>
      </c>
      <c r="AR7" s="43">
        <v>0.7</v>
      </c>
      <c r="AS7" s="44">
        <v>10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>
        <v>2013</v>
      </c>
      <c r="Y8" s="16" t="s">
        <v>15</v>
      </c>
      <c r="Z8" s="1" t="s">
        <v>21</v>
      </c>
      <c r="AA8" s="16">
        <v>19</v>
      </c>
      <c r="AB8" s="16">
        <v>1</v>
      </c>
      <c r="AC8" s="16">
        <v>9</v>
      </c>
      <c r="AD8" s="16">
        <v>16</v>
      </c>
      <c r="AE8" s="16">
        <v>58</v>
      </c>
      <c r="AF8" s="24">
        <v>0.59179999999999999</v>
      </c>
      <c r="AG8" s="12">
        <v>98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2014</v>
      </c>
      <c r="Y9" s="16" t="s">
        <v>16</v>
      </c>
      <c r="Z9" s="1" t="s">
        <v>42</v>
      </c>
      <c r="AA9" s="16">
        <v>19</v>
      </c>
      <c r="AB9" s="16">
        <v>4</v>
      </c>
      <c r="AC9" s="16">
        <v>37</v>
      </c>
      <c r="AD9" s="16">
        <v>18</v>
      </c>
      <c r="AE9" s="16">
        <v>93</v>
      </c>
      <c r="AF9" s="24">
        <v>0.63690000000000002</v>
      </c>
      <c r="AG9" s="12">
        <v>146</v>
      </c>
      <c r="AH9" s="9" t="s">
        <v>37</v>
      </c>
      <c r="AI9" s="9"/>
      <c r="AJ9" s="9" t="s">
        <v>37</v>
      </c>
      <c r="AK9" s="9"/>
      <c r="AL9" s="12"/>
      <c r="AM9" s="16"/>
      <c r="AN9" s="16"/>
      <c r="AO9" s="16"/>
      <c r="AP9" s="16"/>
      <c r="AQ9" s="16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0"/>
      <c r="K10" s="15"/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>
        <v>2015</v>
      </c>
      <c r="Y10" s="16" t="s">
        <v>38</v>
      </c>
      <c r="Z10" s="1" t="s">
        <v>22</v>
      </c>
      <c r="AA10" s="16">
        <v>7</v>
      </c>
      <c r="AB10" s="16">
        <v>2</v>
      </c>
      <c r="AC10" s="16">
        <v>7</v>
      </c>
      <c r="AD10" s="16">
        <v>8</v>
      </c>
      <c r="AE10" s="16">
        <v>29</v>
      </c>
      <c r="AF10" s="24">
        <v>0.60409999999999997</v>
      </c>
      <c r="AG10" s="12">
        <v>48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0"/>
      <c r="K11" s="15"/>
      <c r="L11" s="41"/>
      <c r="M11" s="9"/>
      <c r="N11" s="9"/>
      <c r="O11" s="9"/>
      <c r="P11" s="12"/>
      <c r="Q11" s="16"/>
      <c r="R11" s="16"/>
      <c r="S11" s="17"/>
      <c r="T11" s="16"/>
      <c r="U11" s="16"/>
      <c r="V11" s="42"/>
      <c r="W11" s="15"/>
      <c r="X11" s="16">
        <v>2016</v>
      </c>
      <c r="Y11" s="16" t="s">
        <v>16</v>
      </c>
      <c r="Z11" s="1" t="s">
        <v>22</v>
      </c>
      <c r="AA11" s="16">
        <v>16</v>
      </c>
      <c r="AB11" s="16">
        <v>0</v>
      </c>
      <c r="AC11" s="16">
        <v>15</v>
      </c>
      <c r="AD11" s="16">
        <v>23</v>
      </c>
      <c r="AE11" s="16">
        <v>53</v>
      </c>
      <c r="AF11" s="24">
        <v>0.58240000000000003</v>
      </c>
      <c r="AG11" s="12">
        <v>91</v>
      </c>
      <c r="AH11" s="9"/>
      <c r="AI11" s="9"/>
      <c r="AJ11" s="9"/>
      <c r="AK11" s="9"/>
      <c r="AL11" s="12"/>
      <c r="AM11" s="16">
        <v>8</v>
      </c>
      <c r="AN11" s="16">
        <v>0</v>
      </c>
      <c r="AO11" s="16">
        <v>7</v>
      </c>
      <c r="AP11" s="16">
        <v>12</v>
      </c>
      <c r="AQ11" s="16">
        <v>30</v>
      </c>
      <c r="AR11" s="43">
        <v>0.6</v>
      </c>
      <c r="AS11" s="44">
        <v>50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2017</v>
      </c>
      <c r="C12" s="18" t="s">
        <v>14</v>
      </c>
      <c r="D12" s="1" t="s">
        <v>22</v>
      </c>
      <c r="E12" s="16">
        <v>23</v>
      </c>
      <c r="F12" s="16">
        <v>1</v>
      </c>
      <c r="G12" s="16">
        <v>4</v>
      </c>
      <c r="H12" s="17">
        <v>12</v>
      </c>
      <c r="I12" s="16">
        <v>57</v>
      </c>
      <c r="J12" s="40">
        <v>0.44879999999999998</v>
      </c>
      <c r="K12" s="15">
        <v>127</v>
      </c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/>
      <c r="Y12" s="18"/>
      <c r="Z12" s="1"/>
      <c r="AA12" s="16"/>
      <c r="AB12" s="16"/>
      <c r="AC12" s="16"/>
      <c r="AD12" s="17"/>
      <c r="AE12" s="16"/>
      <c r="AF12" s="40"/>
      <c r="AG12" s="15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2018</v>
      </c>
      <c r="C13" s="18" t="s">
        <v>39</v>
      </c>
      <c r="D13" s="1" t="s">
        <v>40</v>
      </c>
      <c r="E13" s="16">
        <v>21</v>
      </c>
      <c r="F13" s="16">
        <v>0</v>
      </c>
      <c r="G13" s="16">
        <v>6</v>
      </c>
      <c r="H13" s="17">
        <v>8</v>
      </c>
      <c r="I13" s="16">
        <v>64</v>
      </c>
      <c r="J13" s="24">
        <v>0.56630000000000003</v>
      </c>
      <c r="K13" s="20">
        <v>113</v>
      </c>
      <c r="L13" s="41"/>
      <c r="M13" s="9"/>
      <c r="N13" s="9"/>
      <c r="O13" s="9"/>
      <c r="P13" s="20"/>
      <c r="Q13" s="16">
        <v>2</v>
      </c>
      <c r="R13" s="16">
        <v>0</v>
      </c>
      <c r="S13" s="17">
        <v>2</v>
      </c>
      <c r="T13" s="16">
        <v>1</v>
      </c>
      <c r="U13" s="16">
        <v>5</v>
      </c>
      <c r="V13" s="43">
        <v>0.45450000000000002</v>
      </c>
      <c r="W13" s="12">
        <v>11</v>
      </c>
      <c r="X13" s="16"/>
      <c r="Y13" s="18"/>
      <c r="Z13" s="1"/>
      <c r="AA13" s="16"/>
      <c r="AB13" s="16"/>
      <c r="AC13" s="16"/>
      <c r="AD13" s="17"/>
      <c r="AE13" s="16"/>
      <c r="AF13" s="40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3"/>
      <c r="AS13" s="4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24"/>
      <c r="K14" s="20"/>
      <c r="L14" s="41"/>
      <c r="M14" s="9"/>
      <c r="N14" s="9"/>
      <c r="O14" s="9"/>
      <c r="P14" s="20"/>
      <c r="Q14" s="16"/>
      <c r="R14" s="16"/>
      <c r="S14" s="17"/>
      <c r="T14" s="16"/>
      <c r="U14" s="16"/>
      <c r="V14" s="43"/>
      <c r="W14" s="12"/>
      <c r="X14" s="16">
        <v>2019</v>
      </c>
      <c r="Y14" s="18" t="s">
        <v>16</v>
      </c>
      <c r="Z14" s="1" t="s">
        <v>22</v>
      </c>
      <c r="AA14" s="16">
        <v>11</v>
      </c>
      <c r="AB14" s="16">
        <v>3</v>
      </c>
      <c r="AC14" s="16">
        <v>30</v>
      </c>
      <c r="AD14" s="17">
        <v>13</v>
      </c>
      <c r="AE14" s="16">
        <v>65</v>
      </c>
      <c r="AF14" s="24">
        <v>0.69140000000000001</v>
      </c>
      <c r="AG14" s="15">
        <v>94</v>
      </c>
      <c r="AH14" s="41" t="s">
        <v>17</v>
      </c>
      <c r="AI14" s="9"/>
      <c r="AJ14" s="9" t="s">
        <v>24</v>
      </c>
      <c r="AK14" s="9"/>
      <c r="AM14" s="16">
        <v>7</v>
      </c>
      <c r="AN14" s="16">
        <v>0</v>
      </c>
      <c r="AO14" s="17">
        <v>5</v>
      </c>
      <c r="AP14" s="16">
        <v>2</v>
      </c>
      <c r="AQ14" s="16">
        <v>17</v>
      </c>
      <c r="AR14" s="43">
        <v>0.3695</v>
      </c>
      <c r="AS14" s="15">
        <v>46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24"/>
      <c r="K15" s="20"/>
      <c r="L15" s="41"/>
      <c r="M15" s="9"/>
      <c r="N15" s="9"/>
      <c r="O15" s="9"/>
      <c r="P15" s="20"/>
      <c r="Q15" s="16"/>
      <c r="R15" s="16"/>
      <c r="S15" s="17"/>
      <c r="T15" s="16"/>
      <c r="U15" s="16"/>
      <c r="V15" s="43"/>
      <c r="W15" s="12"/>
      <c r="X15" s="16">
        <v>2020</v>
      </c>
      <c r="Y15" s="18" t="s">
        <v>16</v>
      </c>
      <c r="Z15" s="1" t="s">
        <v>22</v>
      </c>
      <c r="AA15" s="16">
        <v>4</v>
      </c>
      <c r="AB15" s="16">
        <v>0</v>
      </c>
      <c r="AC15" s="16">
        <v>6</v>
      </c>
      <c r="AD15" s="17">
        <v>0</v>
      </c>
      <c r="AE15" s="16">
        <v>11</v>
      </c>
      <c r="AF15" s="40">
        <v>0.45829999999999999</v>
      </c>
      <c r="AG15" s="15">
        <v>24</v>
      </c>
      <c r="AH15" s="41"/>
      <c r="AI15" s="9"/>
      <c r="AJ15" s="9"/>
      <c r="AK15" s="9"/>
      <c r="AL15" s="65"/>
      <c r="AM15" s="16">
        <v>4</v>
      </c>
      <c r="AN15" s="16">
        <v>1</v>
      </c>
      <c r="AO15" s="17">
        <v>9</v>
      </c>
      <c r="AP15" s="16">
        <v>2</v>
      </c>
      <c r="AQ15" s="16">
        <v>14</v>
      </c>
      <c r="AR15" s="43">
        <v>0.58330000000000004</v>
      </c>
      <c r="AS15" s="15">
        <v>24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66">
        <v>2021</v>
      </c>
      <c r="C16" s="70" t="s">
        <v>25</v>
      </c>
      <c r="D16" s="67" t="s">
        <v>22</v>
      </c>
      <c r="E16" s="66">
        <v>4</v>
      </c>
      <c r="F16" s="66">
        <v>0</v>
      </c>
      <c r="G16" s="66">
        <v>0</v>
      </c>
      <c r="H16" s="71">
        <v>2</v>
      </c>
      <c r="I16" s="66">
        <v>2</v>
      </c>
      <c r="J16" s="68">
        <v>0.28570000000000001</v>
      </c>
      <c r="K16" s="69">
        <v>7</v>
      </c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66">
        <v>2021</v>
      </c>
      <c r="Y16" s="70" t="s">
        <v>24</v>
      </c>
      <c r="Z16" s="67" t="s">
        <v>43</v>
      </c>
      <c r="AA16" s="66">
        <v>8</v>
      </c>
      <c r="AB16" s="66">
        <v>1</v>
      </c>
      <c r="AC16" s="66">
        <v>15</v>
      </c>
      <c r="AD16" s="71">
        <v>6</v>
      </c>
      <c r="AE16" s="66">
        <v>36</v>
      </c>
      <c r="AF16" s="68">
        <v>0.5806</v>
      </c>
      <c r="AG16" s="69">
        <v>62</v>
      </c>
      <c r="AH16" s="41"/>
      <c r="AI16" s="9"/>
      <c r="AJ16" s="9"/>
      <c r="AK16" s="9"/>
      <c r="AL16" s="65"/>
      <c r="AM16" s="16"/>
      <c r="AN16" s="16"/>
      <c r="AO16" s="17"/>
      <c r="AP16" s="16"/>
      <c r="AQ16" s="16"/>
      <c r="AR16" s="43"/>
      <c r="AS16" s="1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66"/>
      <c r="C17" s="70"/>
      <c r="D17" s="67"/>
      <c r="E17" s="66"/>
      <c r="F17" s="66"/>
      <c r="G17" s="66"/>
      <c r="H17" s="71"/>
      <c r="I17" s="66"/>
      <c r="J17" s="68"/>
      <c r="K17" s="69"/>
      <c r="L17" s="41"/>
      <c r="M17" s="9"/>
      <c r="N17" s="9"/>
      <c r="O17" s="9"/>
      <c r="P17" s="12"/>
      <c r="Q17" s="16"/>
      <c r="R17" s="16"/>
      <c r="S17" s="17"/>
      <c r="T17" s="16"/>
      <c r="U17" s="16"/>
      <c r="V17" s="42"/>
      <c r="W17" s="15"/>
      <c r="X17" s="66">
        <v>2022</v>
      </c>
      <c r="Y17" s="70" t="s">
        <v>45</v>
      </c>
      <c r="Z17" s="67" t="s">
        <v>46</v>
      </c>
      <c r="AA17" s="66">
        <v>16</v>
      </c>
      <c r="AB17" s="66">
        <v>0</v>
      </c>
      <c r="AC17" s="66">
        <v>13</v>
      </c>
      <c r="AD17" s="71">
        <v>10</v>
      </c>
      <c r="AE17" s="66">
        <v>52</v>
      </c>
      <c r="AF17" s="68">
        <v>0.5474</v>
      </c>
      <c r="AG17" s="69">
        <v>95</v>
      </c>
      <c r="AH17" s="41"/>
      <c r="AI17" s="9"/>
      <c r="AJ17" s="9"/>
      <c r="AK17" s="9"/>
      <c r="AL17" s="12"/>
      <c r="AM17" s="16">
        <v>2</v>
      </c>
      <c r="AN17" s="16">
        <v>0</v>
      </c>
      <c r="AO17" s="17">
        <v>0</v>
      </c>
      <c r="AP17" s="16">
        <v>1</v>
      </c>
      <c r="AQ17" s="16">
        <v>10</v>
      </c>
      <c r="AR17" s="43">
        <v>0.76919999999999999</v>
      </c>
      <c r="AS17" s="12">
        <v>13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6"/>
      <c r="D18" s="1"/>
      <c r="E18" s="16"/>
      <c r="F18" s="16"/>
      <c r="G18" s="16"/>
      <c r="H18" s="16"/>
      <c r="I18" s="16"/>
      <c r="J18" s="24"/>
      <c r="K18" s="20"/>
      <c r="L18" s="41"/>
      <c r="M18" s="9"/>
      <c r="N18" s="9"/>
      <c r="O18" s="9"/>
      <c r="P18" s="20"/>
      <c r="Q18" s="16"/>
      <c r="R18" s="16"/>
      <c r="S18" s="16"/>
      <c r="T18" s="16"/>
      <c r="U18" s="16"/>
      <c r="V18" s="43"/>
      <c r="W18" s="12"/>
      <c r="X18" s="16">
        <v>2023</v>
      </c>
      <c r="Y18" s="16" t="s">
        <v>17</v>
      </c>
      <c r="Z18" s="1" t="s">
        <v>46</v>
      </c>
      <c r="AA18" s="16">
        <v>16</v>
      </c>
      <c r="AB18" s="16">
        <v>3</v>
      </c>
      <c r="AC18" s="16">
        <v>20</v>
      </c>
      <c r="AD18" s="16">
        <v>11</v>
      </c>
      <c r="AE18" s="16">
        <v>65</v>
      </c>
      <c r="AF18" s="24">
        <v>0.61904761904761907</v>
      </c>
      <c r="AG18" s="12">
        <v>105</v>
      </c>
      <c r="AH18" s="41"/>
      <c r="AI18" s="9"/>
      <c r="AJ18" s="9"/>
      <c r="AK18" s="9"/>
      <c r="AL18" s="65"/>
      <c r="AM18" s="16"/>
      <c r="AN18" s="16"/>
      <c r="AO18" s="16"/>
      <c r="AP18" s="16"/>
      <c r="AQ18" s="16"/>
      <c r="AR18" s="40"/>
      <c r="AS18" s="15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45" t="s">
        <v>31</v>
      </c>
      <c r="C19" s="7"/>
      <c r="D19" s="6"/>
      <c r="E19" s="46">
        <f>SUM(E4:E18)</f>
        <v>48</v>
      </c>
      <c r="F19" s="46">
        <f>SUM(F4:F18)</f>
        <v>1</v>
      </c>
      <c r="G19" s="46">
        <f>SUM(G4:G18)</f>
        <v>10</v>
      </c>
      <c r="H19" s="46">
        <f>SUM(H4:H18)</f>
        <v>22</v>
      </c>
      <c r="I19" s="46">
        <f>SUM(I4:I18)</f>
        <v>123</v>
      </c>
      <c r="J19" s="47">
        <f>PRODUCT(I19/K19)</f>
        <v>0.49797570850202427</v>
      </c>
      <c r="K19" s="34">
        <f>SUM(K4:K18)</f>
        <v>247</v>
      </c>
      <c r="L19" s="21"/>
      <c r="M19" s="33"/>
      <c r="N19" s="48"/>
      <c r="O19" s="49"/>
      <c r="P19" s="12"/>
      <c r="Q19" s="46">
        <f>SUM(Q4:Q18)</f>
        <v>2</v>
      </c>
      <c r="R19" s="46">
        <f>SUM(R4:R18)</f>
        <v>0</v>
      </c>
      <c r="S19" s="46">
        <f>SUM(S4:S18)</f>
        <v>2</v>
      </c>
      <c r="T19" s="46">
        <f>SUM(T4:T18)</f>
        <v>1</v>
      </c>
      <c r="U19" s="46">
        <f>SUM(U4:U18)</f>
        <v>5</v>
      </c>
      <c r="V19" s="47">
        <f>PRODUCT(U19/W19)</f>
        <v>0.45454545454545453</v>
      </c>
      <c r="W19" s="34">
        <f>SUM(W4:W18)</f>
        <v>11</v>
      </c>
      <c r="X19" s="19" t="s">
        <v>31</v>
      </c>
      <c r="Y19" s="13"/>
      <c r="Z19" s="11"/>
      <c r="AA19" s="46">
        <f>SUM(AA4:AA18)</f>
        <v>169</v>
      </c>
      <c r="AB19" s="46">
        <f>SUM(AB4:AB18)</f>
        <v>20</v>
      </c>
      <c r="AC19" s="46">
        <f>SUM(AC4:AC18)</f>
        <v>206</v>
      </c>
      <c r="AD19" s="46">
        <f>SUM(AD4:AD18)</f>
        <v>138</v>
      </c>
      <c r="AE19" s="46">
        <f>SUM(AE4:AE18)</f>
        <v>631</v>
      </c>
      <c r="AF19" s="47">
        <f>PRODUCT(AE19/AG19)</f>
        <v>0.59810426540284356</v>
      </c>
      <c r="AG19" s="34">
        <f>SUM(AG4:AG18)</f>
        <v>1055</v>
      </c>
      <c r="AH19" s="21"/>
      <c r="AI19" s="33"/>
      <c r="AJ19" s="48"/>
      <c r="AK19" s="49"/>
      <c r="AL19" s="12"/>
      <c r="AM19" s="46">
        <f>SUM(AM4:AM18)</f>
        <v>23</v>
      </c>
      <c r="AN19" s="46">
        <f>SUM(AN4:AN18)</f>
        <v>1</v>
      </c>
      <c r="AO19" s="46">
        <f>SUM(AO4:AO18)</f>
        <v>21</v>
      </c>
      <c r="AP19" s="46">
        <f>SUM(AP4:AP18)</f>
        <v>19</v>
      </c>
      <c r="AQ19" s="46">
        <f>SUM(AQ4:AQ18)</f>
        <v>78</v>
      </c>
      <c r="AR19" s="47">
        <f>PRODUCT(AQ19/AS19)</f>
        <v>0.54545454545454541</v>
      </c>
      <c r="AS19" s="39">
        <f>SUM(AS4:AS18)</f>
        <v>143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50"/>
      <c r="K20" s="15"/>
      <c r="L20" s="12"/>
      <c r="M20" s="12"/>
      <c r="N20" s="12"/>
      <c r="O20" s="12"/>
      <c r="P20" s="20"/>
      <c r="Q20" s="20"/>
      <c r="R20" s="20"/>
      <c r="S20" s="20"/>
      <c r="T20" s="20"/>
      <c r="U20" s="12"/>
      <c r="V20" s="12"/>
      <c r="W20" s="15"/>
      <c r="X20" s="20"/>
      <c r="Y20" s="20"/>
      <c r="Z20" s="20"/>
      <c r="AA20" s="20"/>
      <c r="AB20" s="20"/>
      <c r="AC20" s="20"/>
      <c r="AD20" s="20"/>
      <c r="AE20" s="20"/>
      <c r="AF20" s="50"/>
      <c r="AG20" s="15"/>
      <c r="AH20" s="12"/>
      <c r="AI20" s="12"/>
      <c r="AJ20" s="12"/>
      <c r="AK20" s="12"/>
      <c r="AL20" s="20"/>
      <c r="AM20" s="20"/>
      <c r="AN20" s="20"/>
      <c r="AO20" s="20"/>
      <c r="AP20" s="20"/>
      <c r="AQ20" s="12"/>
      <c r="AR20" s="12"/>
      <c r="AS20" s="15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51" t="s">
        <v>32</v>
      </c>
      <c r="C21" s="52"/>
      <c r="D21" s="53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33</v>
      </c>
      <c r="O21" s="9" t="s">
        <v>34</v>
      </c>
      <c r="Q21" s="20"/>
      <c r="R21" s="20" t="s">
        <v>12</v>
      </c>
      <c r="S21" s="20"/>
      <c r="T21" s="26" t="s">
        <v>20</v>
      </c>
      <c r="U21" s="12"/>
      <c r="V21" s="15"/>
      <c r="W21" s="15"/>
      <c r="X21" s="15"/>
      <c r="Y21" s="15"/>
      <c r="Z21" s="15"/>
      <c r="AA21" s="15"/>
      <c r="AB21" s="15"/>
      <c r="AC21" s="20"/>
      <c r="AD21" s="20"/>
      <c r="AE21" s="20"/>
      <c r="AF21" s="20"/>
      <c r="AG21" s="20"/>
      <c r="AH21" s="20"/>
      <c r="AI21" s="20"/>
      <c r="AJ21" s="20"/>
      <c r="AK21" s="20"/>
      <c r="AM21" s="15"/>
      <c r="AN21" s="15"/>
      <c r="AO21" s="15"/>
      <c r="AP21" s="15"/>
      <c r="AQ21" s="15"/>
      <c r="AR21" s="15"/>
      <c r="AS21" s="15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2" t="s">
        <v>35</v>
      </c>
      <c r="C22" s="3"/>
      <c r="D22" s="23"/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5">
        <v>0</v>
      </c>
      <c r="K22" s="20"/>
      <c r="L22" s="56">
        <v>0</v>
      </c>
      <c r="M22" s="56">
        <v>0</v>
      </c>
      <c r="N22" s="56">
        <v>0</v>
      </c>
      <c r="O22" s="56">
        <v>0</v>
      </c>
      <c r="Q22" s="20"/>
      <c r="R22" s="20"/>
      <c r="S22" s="20"/>
      <c r="T22" s="20" t="s">
        <v>41</v>
      </c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7" t="s">
        <v>13</v>
      </c>
      <c r="C23" s="58"/>
      <c r="D23" s="59"/>
      <c r="E23" s="54">
        <f>PRODUCT(E19+Q19)</f>
        <v>50</v>
      </c>
      <c r="F23" s="54">
        <f>PRODUCT(F19+R19)</f>
        <v>1</v>
      </c>
      <c r="G23" s="54">
        <f>PRODUCT(G19+S19)</f>
        <v>12</v>
      </c>
      <c r="H23" s="54">
        <f>PRODUCT(H19+T19)</f>
        <v>23</v>
      </c>
      <c r="I23" s="54">
        <f>PRODUCT(I19+U19)</f>
        <v>128</v>
      </c>
      <c r="J23" s="55">
        <f>PRODUCT(I23/K23)</f>
        <v>0.49612403100775193</v>
      </c>
      <c r="K23" s="20">
        <f>PRODUCT(K19+W19)</f>
        <v>258</v>
      </c>
      <c r="L23" s="56">
        <f>PRODUCT((F23+G23)/E23)</f>
        <v>0.26</v>
      </c>
      <c r="M23" s="56">
        <f>PRODUCT(H23/E23)</f>
        <v>0.46</v>
      </c>
      <c r="N23" s="56">
        <f>PRODUCT((F23+G23+H23)/E23)</f>
        <v>0.72</v>
      </c>
      <c r="O23" s="56">
        <f>PRODUCT(I23/E23)</f>
        <v>2.56</v>
      </c>
      <c r="Q23" s="20"/>
      <c r="R23" s="20"/>
      <c r="S23" s="20"/>
      <c r="T23" s="20" t="s">
        <v>23</v>
      </c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4" t="s">
        <v>28</v>
      </c>
      <c r="C24" s="60"/>
      <c r="D24" s="61"/>
      <c r="E24" s="54">
        <f>PRODUCT(AA19+AM19)</f>
        <v>192</v>
      </c>
      <c r="F24" s="54">
        <f>PRODUCT(AB19+AN19)</f>
        <v>21</v>
      </c>
      <c r="G24" s="54">
        <f>PRODUCT(AC19+AO19)</f>
        <v>227</v>
      </c>
      <c r="H24" s="54">
        <f>PRODUCT(AD19+AP19)</f>
        <v>157</v>
      </c>
      <c r="I24" s="54">
        <f>PRODUCT(AE19+AQ19)</f>
        <v>709</v>
      </c>
      <c r="J24" s="55">
        <f>PRODUCT(I24/K24)</f>
        <v>0.59181969949916524</v>
      </c>
      <c r="K24" s="12">
        <f>PRODUCT(AG19+AS19)</f>
        <v>1198</v>
      </c>
      <c r="L24" s="56">
        <f>PRODUCT((F24+G24)/E24)</f>
        <v>1.2916666666666667</v>
      </c>
      <c r="M24" s="56">
        <f>PRODUCT(H24/E24)</f>
        <v>0.81770833333333337</v>
      </c>
      <c r="N24" s="56">
        <f>PRODUCT((F24+G24+H24)/E24)</f>
        <v>2.109375</v>
      </c>
      <c r="O24" s="56">
        <f>PRODUCT(I24/E24)</f>
        <v>3.6927083333333335</v>
      </c>
      <c r="Q24" s="20"/>
      <c r="R24" s="20"/>
      <c r="S24" s="20"/>
      <c r="T24" s="26" t="s">
        <v>36</v>
      </c>
      <c r="U24" s="12"/>
      <c r="V24" s="12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12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62" t="s">
        <v>31</v>
      </c>
      <c r="C25" s="63"/>
      <c r="D25" s="64"/>
      <c r="E25" s="54">
        <f>SUM(E22:E24)</f>
        <v>242</v>
      </c>
      <c r="F25" s="54">
        <f t="shared" ref="F25:I25" si="0">SUM(F22:F24)</f>
        <v>22</v>
      </c>
      <c r="G25" s="54">
        <f t="shared" si="0"/>
        <v>239</v>
      </c>
      <c r="H25" s="54">
        <f t="shared" si="0"/>
        <v>180</v>
      </c>
      <c r="I25" s="54">
        <f t="shared" si="0"/>
        <v>837</v>
      </c>
      <c r="J25" s="55">
        <f>PRODUCT(I25/K25)</f>
        <v>0.57486263736263732</v>
      </c>
      <c r="K25" s="20">
        <f>SUM(K22:K24)</f>
        <v>1456</v>
      </c>
      <c r="L25" s="56">
        <f>PRODUCT((F25+G25)/E25)</f>
        <v>1.0785123966942149</v>
      </c>
      <c r="M25" s="56">
        <f>PRODUCT(H25/E25)</f>
        <v>0.74380165289256195</v>
      </c>
      <c r="N25" s="56">
        <f>PRODUCT((F25+G25+H25)/E25)</f>
        <v>1.8223140495867769</v>
      </c>
      <c r="O25" s="56">
        <f>PRODUCT(I25/E25)</f>
        <v>3.4586776859504131</v>
      </c>
      <c r="Q25" s="12"/>
      <c r="R25" s="12"/>
      <c r="S25" s="12"/>
      <c r="T25" s="26" t="s">
        <v>44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12"/>
      <c r="F26" s="12"/>
      <c r="G26" s="12"/>
      <c r="H26" s="12"/>
      <c r="I26" s="12"/>
      <c r="J26" s="20"/>
      <c r="K26" s="20"/>
      <c r="L26" s="12"/>
      <c r="M26" s="12"/>
      <c r="N26" s="12"/>
      <c r="O26" s="12"/>
      <c r="P26" s="20"/>
      <c r="Q26" s="20"/>
      <c r="R26" s="20"/>
      <c r="S26" s="20"/>
      <c r="T26" s="26" t="s">
        <v>47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12"/>
      <c r="AL190" s="12"/>
    </row>
    <row r="191" spans="1:57" x14ac:dyDescent="0.25">
      <c r="R191" s="15"/>
      <c r="S191" s="15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</row>
    <row r="192" spans="1:57" x14ac:dyDescent="0.25">
      <c r="R192" s="15"/>
      <c r="S192" s="1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</row>
    <row r="193" spans="12:38" x14ac:dyDescent="0.25">
      <c r="R193" s="15"/>
      <c r="S193" s="1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</row>
    <row r="194" spans="12:38" x14ac:dyDescent="0.25">
      <c r="L194"/>
      <c r="M194"/>
      <c r="N194"/>
      <c r="O194"/>
      <c r="P194"/>
      <c r="R194" s="15"/>
      <c r="S194" s="1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/>
      <c r="AL218"/>
    </row>
    <row r="219" spans="12:38" ht="14.25" x14ac:dyDescent="0.2">
      <c r="L219"/>
      <c r="M219"/>
      <c r="N219"/>
      <c r="O219"/>
      <c r="P219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/>
      <c r="AL219"/>
    </row>
    <row r="220" spans="12:38" ht="14.25" x14ac:dyDescent="0.2">
      <c r="L220"/>
      <c r="M220"/>
      <c r="N220"/>
      <c r="O220"/>
      <c r="P2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/>
      <c r="AL220"/>
    </row>
    <row r="221" spans="12:38" ht="14.25" x14ac:dyDescent="0.2">
      <c r="L221"/>
      <c r="M221"/>
      <c r="N221"/>
      <c r="O221"/>
      <c r="P221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/>
      <c r="AL221"/>
    </row>
    <row r="222" spans="12:38" ht="14.25" x14ac:dyDescent="0.2">
      <c r="L222"/>
      <c r="M222"/>
      <c r="N222"/>
      <c r="O222"/>
      <c r="P222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/>
      <c r="AL222"/>
    </row>
  </sheetData>
  <sortState xmlns:xlrd2="http://schemas.microsoft.com/office/spreadsheetml/2017/richdata2" ref="X17:AT18">
    <sortCondition ref="X17:X1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2023-09-01T19:46:22Z</dcterms:modified>
</cp:coreProperties>
</file>